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Compras\IMPORTAÇÃO\1 FOLLOW-UP\Amostras\"/>
    </mc:Choice>
  </mc:AlternateContent>
  <xr:revisionPtr revIDLastSave="0" documentId="8_{FA536F45-BDAA-4448-8AB2-CFA33B89895F}" xr6:coauthVersionLast="47" xr6:coauthVersionMax="47" xr10:uidLastSave="{00000000-0000-0000-0000-000000000000}"/>
  <bookViews>
    <workbookView xWindow="-28920" yWindow="-120" windowWidth="29040" windowHeight="15720" xr2:uid="{121AB594-6761-478F-9E5D-DF836F1572A7}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Sheet1!$A$1:$F$8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3" i="1"/>
  <c r="I4" i="1"/>
  <c r="I5" i="1"/>
  <c r="I6" i="1"/>
  <c r="I7" i="1"/>
  <c r="I8" i="1"/>
  <c r="I2" i="1"/>
  <c r="H8" i="1"/>
  <c r="H7" i="1"/>
  <c r="H6" i="1"/>
  <c r="H5" i="1"/>
  <c r="H4" i="1"/>
  <c r="H3" i="1"/>
  <c r="H2" i="1"/>
  <c r="G8" i="1"/>
  <c r="G7" i="1"/>
  <c r="G6" i="1"/>
  <c r="G5" i="1"/>
  <c r="G4" i="1"/>
  <c r="G3" i="1"/>
  <c r="G2" i="1"/>
  <c r="E8" i="1"/>
  <c r="E7" i="1"/>
  <c r="E6" i="1"/>
  <c r="E5" i="1"/>
  <c r="E4" i="1"/>
  <c r="E3" i="1"/>
  <c r="E2" i="1"/>
  <c r="D8" i="1"/>
  <c r="D7" i="1"/>
  <c r="D6" i="1"/>
  <c r="D5" i="1"/>
  <c r="D4" i="1"/>
  <c r="D3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<sst xmlns="http://schemas.openxmlformats.org/spreadsheetml/2006/main" count="84" uniqueCount="75">
  <si>
    <t>Código</t>
  </si>
  <si>
    <t>Descrição</t>
  </si>
  <si>
    <t>BOCAL ELIPTICO - POWERJET 3100/315 EC</t>
  </si>
  <si>
    <t>MOTOR RADIAL 280MM 115-V - 1470 280MM BCF W/ CAP</t>
  </si>
  <si>
    <t>MOTOR RADIAL 310MM 115-V 1470</t>
  </si>
  <si>
    <t>MOTOR RADIAL 400MM 220V 50/60HZ - 1470 - BCF W/CAP - SC400A2-AG5-00-007</t>
  </si>
  <si>
    <t>MOTOR RADIAL 355MM 115-V 1470</t>
  </si>
  <si>
    <t>MOTOR RADIAL 250MM 115-V - 1470 250MM BCF W/ CAP</t>
  </si>
  <si>
    <t>MOTOR RADIAL 220MM 115-V - 1470 220MM BCF W/ CAP</t>
  </si>
  <si>
    <t>MOTOR RADIAL 190MM - 115-V - 1470 190MM BCF W/ CI</t>
  </si>
  <si>
    <t>MOTOR FH400C - 230V 50/60HZ</t>
  </si>
  <si>
    <t>MOTOR FD200N - 230V 50/60HZ - 1470 INCL CAPACITOR</t>
  </si>
  <si>
    <t>MOTOR RADIAL 280MM BCF 220-V - 1470 280MM BCF W/ CAP</t>
  </si>
  <si>
    <t>MOTOR SIROCO - 280MM - TRIFÁSICO - 1470 - 280MM BCF 3~380V 50/60HZ - FS280B0000FJ0</t>
  </si>
  <si>
    <t>MOTOR SIROCO - 230MM - 220V - 1470 - 230MM BCF 230V 60HZ - FS230B0000010</t>
  </si>
  <si>
    <t>MOTOR RADIAL 355MM 220-V 1470 355MM BCF W/CAP</t>
  </si>
  <si>
    <t>MOTOR RADIAL 400MM 115-V 1470</t>
  </si>
  <si>
    <t>MOTOR RADIAL 355MM - 230V - 1470 - SC355E5-AGT-XX</t>
  </si>
  <si>
    <t>MOTOR RADIAL 400MM 220-V - 1470 - 50HZ - SC400A2-106-000</t>
  </si>
  <si>
    <t>MOTOR RADIAL 400MM - 230V - 1470 - SC400E5-AGT-02 - EC CENTRIFUGAL FAN</t>
  </si>
  <si>
    <t>MOTOR RADIAL 310MM - 230V - 1470 - SC310F5-088-000 - EC CENTRIFUGAL FAN</t>
  </si>
  <si>
    <t>MOTOR RADIAL 225MM - 230V - 1470 - SC225F2-055-000 - EC CENTRIFUGAL FAN</t>
  </si>
  <si>
    <t>MOTOR RADIAL 190MM - 230V - 1470 - SC190F2-055-002 - EC CENTRIFUGAL FAN</t>
  </si>
  <si>
    <t>MOTOR RADIAL 133MM - 220-V - 1470 133MM BCF W/ CI</t>
  </si>
  <si>
    <t>MOTOR RADIAL 133MM - 115-V - 1470 133MM BCF W/ CI</t>
  </si>
  <si>
    <t>RADIAL FAN - 480V - 3F - 1470 - SC500F5-150-006-101 - EC CENTRIFUGAL FAN</t>
  </si>
  <si>
    <t>RADIAL FAN - 380V - 3F - 1470 - AF800F5-150-004-401 - EC CENTRIFUGAL FAN</t>
  </si>
  <si>
    <t>MOTOR ASSEMBLY AM068A1-AG5-74-001/T054P15 (025) WITHOUT LOGO</t>
  </si>
  <si>
    <t>MOTOR RADIAL 190MM - 220-V - 1470 190MM BCF W/ CI</t>
  </si>
  <si>
    <t>MOTOR RADIAL 220MM 220V - 1470 220MM BCF W/ CAP - FH220M0000FJ0</t>
  </si>
  <si>
    <t>MOTOR RADIAL 250MM BCF 220-V - 1470 250MM BCF W/ CAP</t>
  </si>
  <si>
    <t>MOTOR SIROCO - 146MM - 1470 - DH 146MM BCF 220V 60HZ - FS146AR000010</t>
  </si>
  <si>
    <t>Vlt Unit</t>
  </si>
  <si>
    <t>Cod. Produto</t>
  </si>
  <si>
    <t>Ref. Produto</t>
  </si>
  <si>
    <t>Des. Produto</t>
  </si>
  <si>
    <t>Vlr. Compra</t>
  </si>
  <si>
    <t>MOTOR RADIAL 450MM 400-V 1470</t>
  </si>
  <si>
    <t>MOTOR RADIAL 500MM 400-V 1470</t>
  </si>
  <si>
    <t>MOTOR RADIAL 560MM 400-V 1470</t>
  </si>
  <si>
    <t>MOTOR RADIAL EC 355MM 220-V 1470</t>
  </si>
  <si>
    <t>MOTOR RADIAL EC 400MM 220-V 1470</t>
  </si>
  <si>
    <t>MOTOR RADIAL 220MM - 230V - 1470 - SC220E2-AGT-02 - EC CENTRIFUGAL FAN</t>
  </si>
  <si>
    <t>MOTOR RADIAL 250MM - 230V - 1470 - SC250E2-AGT-00 - EC CENTRIFUGAL FAN</t>
  </si>
  <si>
    <t>MOTOR RADIAL 355MM - 230V - 1470 - SC355F5-088-001 - EC CENTRIFUGAL FAN</t>
  </si>
  <si>
    <t>MOTOR FD200Q0000 - 1470 - 115V</t>
  </si>
  <si>
    <t>Weiguang</t>
  </si>
  <si>
    <t>RADIAL ENGINE - BACKWARD CURVE</t>
  </si>
  <si>
    <t>PEDIDO PO35425</t>
  </si>
  <si>
    <t>SICTELL</t>
  </si>
  <si>
    <t>MOTOR AC</t>
  </si>
  <si>
    <t>FANS-TECH</t>
  </si>
  <si>
    <t>WEIGUANG</t>
  </si>
  <si>
    <t>DIFERENÇA   /   % REDUÇÃO</t>
  </si>
  <si>
    <t>QUANTIDADE</t>
  </si>
  <si>
    <t>ECONOMIA</t>
  </si>
  <si>
    <t>1. Radial engine - backward curve - 190mm 230v 50/60Hz</t>
  </si>
  <si>
    <t>LXFB2E190/44-P92/15</t>
  </si>
  <si>
    <t>2. Radial engine - backward curve - 220mm 230v 50/60Hz</t>
  </si>
  <si>
    <t>LXFB2E220/44-P92/25</t>
  </si>
  <si>
    <t>3. Radial engine - backward curve - 250mm 230v 50/60Hz </t>
  </si>
  <si>
    <t>LXFB2E250/48-M92/35</t>
  </si>
  <si>
    <t>4. Radial engine - backward curve - 280mm 230v 50/60Hz</t>
  </si>
  <si>
    <t> LXFB2E280/50-M92/45</t>
  </si>
  <si>
    <t>5. Radial engine - backward curve - 355mm 230v 50/60Hz</t>
  </si>
  <si>
    <t>LXFB4E355/100-M102/47</t>
  </si>
  <si>
    <t>6. Radial engine - backward curve - 400mm 230v 50/60Hz</t>
  </si>
  <si>
    <t>LXFB4D400/140-M137/50</t>
  </si>
  <si>
    <t>7. MOTOR RADIAL 310MM - 230V - 1470 - SC310F5-088-000 - EC CENTRIFUGAL FAN</t>
  </si>
  <si>
    <t>TOTAL</t>
  </si>
  <si>
    <t>Média consumo</t>
  </si>
  <si>
    <t>Differença</t>
  </si>
  <si>
    <t>Redução Mensal</t>
  </si>
  <si>
    <t>Redução Anual</t>
  </si>
  <si>
    <t>Redução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</si>
</sst>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71" formatCode="_-* #,##0.00_-;\-* #,##0.00_-;_-* &quot;-&quot;??_-;_-@_-"/>
    <numFmt numFmtId="172" formatCode="_-[$$-409]* #,##0.00_ ;_-[$$-409]* \-#,##0.00\ ;_-[$$-409]* &quot;-&quot;??_ ;_-@_ "/>
    <numFmt numFmtId="173" formatCode="\$#,##0.00;\-\$#,##0.00"/>
    <numFmt numFmtId="175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7.5"/>
      <color rgb="FF000000"/>
      <name val="Tahoma"/>
      <family val="2"/>
    </font>
    <font>
      <sz val="7.5"/>
      <color rgb="FF0000C8"/>
      <name val="Tahoma"/>
      <family val="2"/>
    </font>
    <font>
      <b/>
      <sz val="16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.5"/>
      <color rgb="FF000000"/>
      <name val="Aptos Narrow"/>
      <family val="2"/>
      <scheme val="minor"/>
    </font>
    <font>
      <b/>
      <sz val="22"/>
      <color theme="1"/>
      <name val="Impact"/>
      <family val="2"/>
    </font>
    <font>
      <b/>
      <sz val="14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/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center" wrapText="1"/>
    </xf>
    <xf numFmtId="49" fontId="0" fillId="0" borderId="0" xfId="0" applyNumberForma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right" vertical="top"/>
    </xf>
    <xf numFmtId="172" fontId="2" fillId="3" borderId="1" xfId="1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6" fillId="5" borderId="8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173" fontId="5" fillId="0" borderId="0" xfId="0" applyNumberFormat="1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justify" vertical="center" wrapText="1"/>
    </xf>
    <xf numFmtId="0" fontId="8" fillId="0" borderId="0" xfId="0" applyFont="1"/>
    <xf numFmtId="0" fontId="6" fillId="4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2" fontId="5" fillId="7" borderId="8" xfId="2" applyNumberFormat="1" applyFont="1" applyFill="1" applyBorder="1" applyAlignment="1">
      <alignment vertical="center"/>
    </xf>
    <xf numFmtId="172" fontId="5" fillId="6" borderId="8" xfId="2" applyNumberFormat="1" applyFont="1" applyFill="1" applyBorder="1" applyAlignment="1">
      <alignment vertical="center"/>
    </xf>
    <xf numFmtId="173" fontId="5" fillId="6" borderId="8" xfId="0" applyNumberFormat="1" applyFont="1" applyFill="1" applyBorder="1" applyAlignment="1">
      <alignment vertical="center"/>
    </xf>
    <xf numFmtId="10" fontId="5" fillId="6" borderId="8" xfId="2" applyNumberFormat="1" applyFont="1" applyFill="1" applyBorder="1" applyAlignment="1">
      <alignment horizontal="center" vertical="center" wrapText="1"/>
    </xf>
    <xf numFmtId="172" fontId="5" fillId="6" borderId="8" xfId="2" applyNumberFormat="1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vertical="center"/>
    </xf>
    <xf numFmtId="172" fontId="9" fillId="5" borderId="8" xfId="0" applyNumberFormat="1" applyFont="1" applyFill="1" applyBorder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175" fontId="5" fillId="6" borderId="8" xfId="3" applyNumberFormat="1" applyFont="1" applyFill="1" applyBorder="1" applyAlignment="1">
      <alignment vertical="center"/>
    </xf>
    <xf numFmtId="175" fontId="5" fillId="0" borderId="0" xfId="0" applyNumberFormat="1" applyFont="1"/>
    <xf numFmtId="175" fontId="9" fillId="5" borderId="8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72" fontId="0" fillId="0" borderId="0" xfId="0" applyNumberFormat="1"/>
  </cellXfs>
  <cellStyles count="4">
    <cellStyle name="Comma 2" xfId="3" xr:uid="{635D98D0-9E68-4766-9C94-9826BFB603AA}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269E5-593B-4F9D-9A0C-182027F9E773}">
  <dimension ref="A1:I9"/>
  <sheetViews>
    <sheetView tabSelected="1" workbookViewId="0">
      <selection activeCell="I10" sqref="I10"/>
    </sheetView>
  </sheetViews>
  <sheetFormatPr defaultRowHeight="14.4" x14ac:dyDescent="0.3"/>
  <cols>
    <col min="1" max="1" width="7.77734375" style="1" bestFit="1" customWidth="1"/>
    <col min="2" max="2" width="63.33203125" style="1" bestFit="1" customWidth="1"/>
    <col min="3" max="3" width="7.6640625" style="1" bestFit="1" customWidth="1"/>
    <col min="4" max="5" width="7.6640625" style="7" customWidth="1"/>
    <col min="6" max="6" width="7.21875" style="1" bestFit="1" customWidth="1"/>
    <col min="7" max="7" width="10.21875" style="7" bestFit="1" customWidth="1"/>
    <col min="8" max="8" width="11.109375" style="7" bestFit="1" customWidth="1"/>
    <col min="9" max="9" width="13.77734375" style="7" bestFit="1" customWidth="1"/>
    <col min="10" max="16384" width="8.88671875" style="1"/>
  </cols>
  <sheetData>
    <row r="1" spans="1:9" ht="20.399999999999999" x14ac:dyDescent="0.3">
      <c r="A1" s="2" t="s">
        <v>0</v>
      </c>
      <c r="B1" s="2" t="s">
        <v>1</v>
      </c>
      <c r="C1" s="6" t="s">
        <v>32</v>
      </c>
      <c r="D1" s="6" t="s">
        <v>46</v>
      </c>
      <c r="E1" s="6" t="s">
        <v>71</v>
      </c>
      <c r="F1" s="3" t="s">
        <v>70</v>
      </c>
      <c r="G1" s="9" t="s">
        <v>72</v>
      </c>
      <c r="H1" s="9" t="s">
        <v>73</v>
      </c>
      <c r="I1" s="9" t="s">
        <v>74</v>
      </c>
    </row>
    <row r="2" spans="1:9" x14ac:dyDescent="0.3">
      <c r="A2" s="4">
        <v>1909</v>
      </c>
      <c r="B2" s="4" t="s">
        <v>5</v>
      </c>
      <c r="C2" s="13">
        <f>_xlfn.XLOOKUP(A2,Sheet2!A:A,Sheet2!D:D,"",0)</f>
        <v>117.59</v>
      </c>
      <c r="D2" s="13">
        <v>58.5</v>
      </c>
      <c r="E2" s="13">
        <f>C2-D2</f>
        <v>59.09</v>
      </c>
      <c r="F2" s="5">
        <v>61.304443999999997</v>
      </c>
      <c r="G2" s="13">
        <f>F2*E2</f>
        <v>3622.4795959600001</v>
      </c>
      <c r="H2" s="13">
        <f>G2*12</f>
        <v>43469.755151520003</v>
      </c>
      <c r="I2" s="13">
        <f>H2*5*1.6</f>
        <v>347758.04121216008</v>
      </c>
    </row>
    <row r="3" spans="1:9" x14ac:dyDescent="0.3">
      <c r="A3" s="4">
        <v>704</v>
      </c>
      <c r="B3" s="4" t="s">
        <v>12</v>
      </c>
      <c r="C3" s="13">
        <f>_xlfn.XLOOKUP(A3,Sheet2!A:A,Sheet2!D:D,"",0)</f>
        <v>37.18</v>
      </c>
      <c r="D3" s="13">
        <f>_xlfn.XLOOKUP(A3,Sheet3!A:A,Sheet3!D:D,"",0)</f>
        <v>21.9</v>
      </c>
      <c r="E3" s="13">
        <f t="shared" ref="E3:E8" si="0">C3-D3</f>
        <v>15.280000000000001</v>
      </c>
      <c r="F3" s="11">
        <v>241.13777733333333</v>
      </c>
      <c r="G3" s="13">
        <f t="shared" ref="G3:G8" si="1">F3*E3</f>
        <v>3684.5852376533335</v>
      </c>
      <c r="H3" s="13">
        <f t="shared" ref="H3:H8" si="2">G3*12</f>
        <v>44215.022851840004</v>
      </c>
      <c r="I3" s="13">
        <f t="shared" ref="I3:I8" si="3">H3*5*1.6</f>
        <v>353720.18281472009</v>
      </c>
    </row>
    <row r="4" spans="1:9" x14ac:dyDescent="0.3">
      <c r="A4" s="4">
        <v>908</v>
      </c>
      <c r="B4" s="4" t="s">
        <v>15</v>
      </c>
      <c r="C4" s="13">
        <f>_xlfn.XLOOKUP(A4,Sheet2!A:A,Sheet2!D:D,"",0)</f>
        <v>67.180000000000007</v>
      </c>
      <c r="D4" s="13">
        <f>_xlfn.XLOOKUP(A4,Sheet3!A:A,Sheet3!D:D,"",0)</f>
        <v>42</v>
      </c>
      <c r="E4" s="13">
        <f t="shared" si="0"/>
        <v>25.180000000000007</v>
      </c>
      <c r="F4" s="11">
        <v>34.916666666666664</v>
      </c>
      <c r="G4" s="13">
        <f t="shared" si="1"/>
        <v>879.20166666666682</v>
      </c>
      <c r="H4" s="13">
        <f t="shared" si="2"/>
        <v>10550.420000000002</v>
      </c>
      <c r="I4" s="13">
        <f t="shared" si="3"/>
        <v>84403.360000000015</v>
      </c>
    </row>
    <row r="5" spans="1:9" x14ac:dyDescent="0.3">
      <c r="A5" s="4">
        <v>32821</v>
      </c>
      <c r="B5" s="4" t="s">
        <v>20</v>
      </c>
      <c r="C5" s="13">
        <f>_xlfn.XLOOKUP(A5,Sheet2!A:A,Sheet2!D:D,"",0)</f>
        <v>210.31</v>
      </c>
      <c r="D5" s="13">
        <f>_xlfn.XLOOKUP(A5,Sheet3!A:A,Sheet3!D:D,"",0)</f>
        <v>104</v>
      </c>
      <c r="E5" s="13">
        <f t="shared" si="0"/>
        <v>106.31</v>
      </c>
      <c r="F5" s="11">
        <v>2.6677773333333334</v>
      </c>
      <c r="G5" s="13">
        <f t="shared" si="1"/>
        <v>283.6114083066667</v>
      </c>
      <c r="H5" s="13">
        <f t="shared" si="2"/>
        <v>3403.3368996800004</v>
      </c>
      <c r="I5" s="13">
        <f t="shared" si="3"/>
        <v>27226.695197440004</v>
      </c>
    </row>
    <row r="6" spans="1:9" x14ac:dyDescent="0.3">
      <c r="A6" s="4">
        <v>598</v>
      </c>
      <c r="B6" s="4" t="s">
        <v>28</v>
      </c>
      <c r="C6" s="13">
        <f>_xlfn.XLOOKUP(A6,Sheet2!A:A,Sheet2!D:D,"",0)</f>
        <v>16.96</v>
      </c>
      <c r="D6" s="13">
        <f>_xlfn.XLOOKUP(A6,Sheet3!A:A,Sheet3!D:D,"",0)</f>
        <v>13.142857142857142</v>
      </c>
      <c r="E6" s="13">
        <f t="shared" si="0"/>
        <v>3.8171428571428585</v>
      </c>
      <c r="F6" s="11">
        <v>78.804444000000004</v>
      </c>
      <c r="G6" s="13">
        <f t="shared" si="1"/>
        <v>300.80782052571442</v>
      </c>
      <c r="H6" s="13">
        <f t="shared" si="2"/>
        <v>3609.693846308573</v>
      </c>
      <c r="I6" s="13">
        <f t="shared" si="3"/>
        <v>28877.550770468588</v>
      </c>
    </row>
    <row r="7" spans="1:9" x14ac:dyDescent="0.3">
      <c r="A7" s="4">
        <v>702</v>
      </c>
      <c r="B7" s="4" t="s">
        <v>29</v>
      </c>
      <c r="C7" s="13">
        <f>_xlfn.XLOOKUP(A7,Sheet2!A:A,Sheet2!D:D,"",0)</f>
        <v>21.16</v>
      </c>
      <c r="D7" s="13">
        <f>_xlfn.XLOOKUP(A7,Sheet3!A:A,Sheet3!D:D,"",0)</f>
        <v>14.571428571428571</v>
      </c>
      <c r="E7" s="13">
        <f t="shared" si="0"/>
        <v>6.588571428571429</v>
      </c>
      <c r="F7" s="11">
        <v>146.86111066666663</v>
      </c>
      <c r="G7" s="13">
        <f t="shared" si="1"/>
        <v>967.60491770666647</v>
      </c>
      <c r="H7" s="13">
        <f t="shared" si="2"/>
        <v>11611.259012479997</v>
      </c>
      <c r="I7" s="13">
        <f t="shared" si="3"/>
        <v>92890.072099839977</v>
      </c>
    </row>
    <row r="8" spans="1:9" x14ac:dyDescent="0.3">
      <c r="A8" s="4">
        <v>703</v>
      </c>
      <c r="B8" s="4" t="s">
        <v>30</v>
      </c>
      <c r="C8" s="13">
        <f>_xlfn.XLOOKUP(A8,Sheet2!A:A,Sheet2!D:D,"",0)</f>
        <v>33.340000000000003</v>
      </c>
      <c r="D8" s="13">
        <f>_xlfn.XLOOKUP(A8,Sheet3!A:A,Sheet3!D:D,"",0)</f>
        <v>18</v>
      </c>
      <c r="E8" s="13">
        <f t="shared" si="0"/>
        <v>15.340000000000003</v>
      </c>
      <c r="F8" s="11">
        <v>113.333333</v>
      </c>
      <c r="G8" s="13">
        <f t="shared" si="1"/>
        <v>1738.5333282200004</v>
      </c>
      <c r="H8" s="13">
        <f t="shared" si="2"/>
        <v>20862.399938640003</v>
      </c>
      <c r="I8" s="13">
        <f t="shared" si="3"/>
        <v>166899.19950912005</v>
      </c>
    </row>
    <row r="9" spans="1:9" x14ac:dyDescent="0.3">
      <c r="I9" s="42">
        <f>SUM(I2:I8)</f>
        <v>1101775.1016037487</v>
      </c>
    </row>
  </sheetData>
  <autoFilter ref="A1:F8" xr:uid="{606269E5-593B-4F9D-9A0C-182027F9E773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80508-D2C0-4282-B93C-78AE043CC0D5}">
  <dimension ref="A1:L12"/>
  <sheetViews>
    <sheetView workbookViewId="0"/>
  </sheetViews>
  <sheetFormatPr defaultColWidth="92" defaultRowHeight="14.4" x14ac:dyDescent="0.3"/>
  <cols>
    <col min="1" max="1" width="8.33203125" bestFit="1" customWidth="1"/>
    <col min="2" max="2" width="70.21875" bestFit="1" customWidth="1"/>
    <col min="3" max="3" width="11.6640625" bestFit="1" customWidth="1"/>
    <col min="4" max="4" width="11.44140625" bestFit="1" customWidth="1"/>
    <col min="5" max="5" width="18.33203125" customWidth="1"/>
    <col min="6" max="6" width="8.33203125" customWidth="1"/>
    <col min="7" max="7" width="8.5546875" customWidth="1"/>
    <col min="8" max="8" width="13.33203125" bestFit="1" customWidth="1"/>
    <col min="9" max="9" width="15.109375" bestFit="1" customWidth="1"/>
    <col min="12" max="12" width="22" bestFit="1" customWidth="1"/>
  </cols>
  <sheetData>
    <row r="1" spans="1:12" ht="28.2" thickBot="1" x14ac:dyDescent="0.5">
      <c r="B1" s="14" t="s">
        <v>47</v>
      </c>
      <c r="C1" s="14"/>
      <c r="D1" s="14"/>
      <c r="E1" s="16"/>
      <c r="F1" s="16"/>
      <c r="G1" s="16"/>
      <c r="H1" s="40" t="s">
        <v>48</v>
      </c>
      <c r="I1" s="41"/>
      <c r="J1" s="16"/>
      <c r="K1" s="16"/>
      <c r="L1" s="26"/>
    </row>
    <row r="2" spans="1:12" ht="16.2" thickBot="1" x14ac:dyDescent="0.35">
      <c r="B2" s="16"/>
      <c r="C2" s="18"/>
      <c r="D2" s="18"/>
      <c r="E2" s="18"/>
      <c r="F2" s="16"/>
      <c r="G2" s="18"/>
      <c r="H2" s="18"/>
      <c r="I2" s="16"/>
      <c r="J2" s="16"/>
      <c r="K2" s="16"/>
      <c r="L2" s="16"/>
    </row>
    <row r="3" spans="1:12" ht="16.2" thickBot="1" x14ac:dyDescent="0.35">
      <c r="A3" s="27" t="s">
        <v>49</v>
      </c>
      <c r="B3" s="27" t="s">
        <v>50</v>
      </c>
      <c r="C3" s="27" t="s">
        <v>51</v>
      </c>
      <c r="D3" s="27" t="s">
        <v>52</v>
      </c>
      <c r="E3" s="15" t="s">
        <v>53</v>
      </c>
      <c r="F3" s="15"/>
      <c r="G3" s="19"/>
      <c r="H3" s="27" t="s">
        <v>54</v>
      </c>
      <c r="I3" s="27" t="s">
        <v>55</v>
      </c>
      <c r="J3" s="19"/>
      <c r="K3" s="19"/>
      <c r="L3" s="21" t="s">
        <v>52</v>
      </c>
    </row>
    <row r="4" spans="1:12" ht="15.6" x14ac:dyDescent="0.3">
      <c r="A4" s="28">
        <v>598</v>
      </c>
      <c r="B4" s="25" t="s">
        <v>56</v>
      </c>
      <c r="C4" s="29">
        <v>16.96</v>
      </c>
      <c r="D4" s="30">
        <v>13.142857142857142</v>
      </c>
      <c r="E4" s="31">
        <v>3.8171428571428585</v>
      </c>
      <c r="F4" s="32">
        <v>0.22506738544474403</v>
      </c>
      <c r="G4" s="17"/>
      <c r="H4" s="37">
        <v>108</v>
      </c>
      <c r="I4" s="33">
        <v>412.25142857142873</v>
      </c>
      <c r="J4" s="17"/>
      <c r="K4" s="17"/>
      <c r="L4" s="22" t="s">
        <v>57</v>
      </c>
    </row>
    <row r="5" spans="1:12" ht="15.6" x14ac:dyDescent="0.3">
      <c r="A5" s="28">
        <v>702</v>
      </c>
      <c r="B5" s="25" t="s">
        <v>58</v>
      </c>
      <c r="C5" s="29">
        <v>22.21</v>
      </c>
      <c r="D5" s="30">
        <v>14.571428571428571</v>
      </c>
      <c r="E5" s="31">
        <v>7.6385714285714297</v>
      </c>
      <c r="F5" s="32">
        <v>0.34392487296584556</v>
      </c>
      <c r="G5" s="17"/>
      <c r="H5" s="37">
        <v>0</v>
      </c>
      <c r="I5" s="33">
        <v>0</v>
      </c>
      <c r="J5" s="17"/>
      <c r="K5" s="17"/>
      <c r="L5" s="23" t="s">
        <v>59</v>
      </c>
    </row>
    <row r="6" spans="1:12" ht="15.6" x14ac:dyDescent="0.3">
      <c r="A6" s="28">
        <v>703</v>
      </c>
      <c r="B6" s="25" t="s">
        <v>60</v>
      </c>
      <c r="C6" s="29">
        <v>33.340000000000003</v>
      </c>
      <c r="D6" s="30">
        <v>18</v>
      </c>
      <c r="E6" s="31">
        <v>15.340000000000003</v>
      </c>
      <c r="F6" s="32">
        <v>0.46010797840431922</v>
      </c>
      <c r="G6" s="17"/>
      <c r="H6" s="37">
        <v>216</v>
      </c>
      <c r="I6" s="33">
        <v>3313.4400000000005</v>
      </c>
      <c r="J6" s="17"/>
      <c r="K6" s="17"/>
      <c r="L6" s="23" t="s">
        <v>61</v>
      </c>
    </row>
    <row r="7" spans="1:12" ht="15.6" x14ac:dyDescent="0.3">
      <c r="A7" s="28">
        <v>704</v>
      </c>
      <c r="B7" s="25" t="s">
        <v>62</v>
      </c>
      <c r="C7" s="29">
        <v>37.18</v>
      </c>
      <c r="D7" s="30">
        <v>21.9</v>
      </c>
      <c r="E7" s="31">
        <v>15.280000000000001</v>
      </c>
      <c r="F7" s="32">
        <v>0.41097364174287254</v>
      </c>
      <c r="G7" s="17"/>
      <c r="H7" s="37">
        <v>216</v>
      </c>
      <c r="I7" s="33">
        <v>3300.4800000000005</v>
      </c>
      <c r="J7" s="17"/>
      <c r="K7" s="17"/>
      <c r="L7" s="23" t="s">
        <v>63</v>
      </c>
    </row>
    <row r="8" spans="1:12" ht="15.6" x14ac:dyDescent="0.3">
      <c r="A8" s="28">
        <v>908</v>
      </c>
      <c r="B8" s="25" t="s">
        <v>64</v>
      </c>
      <c r="C8" s="29">
        <v>67.180000000000007</v>
      </c>
      <c r="D8" s="30">
        <v>42</v>
      </c>
      <c r="E8" s="31">
        <v>25.180000000000007</v>
      </c>
      <c r="F8" s="32">
        <v>0.3748139327180709</v>
      </c>
      <c r="G8" s="17"/>
      <c r="H8" s="37">
        <v>0</v>
      </c>
      <c r="I8" s="33">
        <v>0</v>
      </c>
      <c r="J8" s="17"/>
      <c r="K8" s="17"/>
      <c r="L8" s="23" t="s">
        <v>65</v>
      </c>
    </row>
    <row r="9" spans="1:12" ht="16.2" thickBot="1" x14ac:dyDescent="0.35">
      <c r="A9" s="28">
        <v>1909</v>
      </c>
      <c r="B9" s="25" t="s">
        <v>66</v>
      </c>
      <c r="C9" s="29">
        <v>117.59</v>
      </c>
      <c r="D9" s="30">
        <v>58.5</v>
      </c>
      <c r="E9" s="31">
        <v>59.09</v>
      </c>
      <c r="F9" s="32">
        <v>0.50250871672761288</v>
      </c>
      <c r="G9" s="17"/>
      <c r="H9" s="37">
        <v>50</v>
      </c>
      <c r="I9" s="33">
        <v>2954.5</v>
      </c>
      <c r="J9" s="17"/>
      <c r="K9" s="17"/>
      <c r="L9" s="24" t="s">
        <v>67</v>
      </c>
    </row>
    <row r="10" spans="1:12" ht="16.2" thickBot="1" x14ac:dyDescent="0.35">
      <c r="A10" s="28">
        <v>32821</v>
      </c>
      <c r="B10" s="25" t="s">
        <v>68</v>
      </c>
      <c r="C10" s="29">
        <v>210.31</v>
      </c>
      <c r="D10" s="30">
        <v>104</v>
      </c>
      <c r="E10" s="31">
        <v>106.31</v>
      </c>
      <c r="F10" s="32">
        <v>0.50549189291997532</v>
      </c>
      <c r="G10" s="17"/>
      <c r="H10" s="37">
        <v>50</v>
      </c>
      <c r="I10" s="33">
        <v>5315.5</v>
      </c>
      <c r="J10" s="17"/>
      <c r="K10" s="17"/>
      <c r="L10" s="24" t="s">
        <v>67</v>
      </c>
    </row>
    <row r="11" spans="1:12" ht="15.6" x14ac:dyDescent="0.3">
      <c r="B11" s="16"/>
      <c r="C11" s="16"/>
      <c r="D11" s="16"/>
      <c r="E11" s="16"/>
      <c r="F11" s="16"/>
      <c r="G11" s="16"/>
      <c r="H11" s="38"/>
      <c r="I11" s="16"/>
      <c r="J11" s="16"/>
      <c r="K11" s="16"/>
      <c r="L11" s="16"/>
    </row>
    <row r="12" spans="1:12" ht="18" x14ac:dyDescent="0.3">
      <c r="B12" s="20"/>
      <c r="C12" s="16"/>
      <c r="D12" s="16"/>
      <c r="E12" s="16"/>
      <c r="F12" s="36" t="s">
        <v>69</v>
      </c>
      <c r="G12" s="34"/>
      <c r="H12" s="39">
        <v>640</v>
      </c>
      <c r="I12" s="35">
        <v>15296.17142857143</v>
      </c>
      <c r="J12" s="16"/>
      <c r="K12" s="16"/>
      <c r="L12" s="16"/>
    </row>
  </sheetData>
  <mergeCells count="3">
    <mergeCell ref="E3:F3"/>
    <mergeCell ref="B1:D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2AD58-6ED8-4014-BFAD-4D599A791134}">
  <dimension ref="A1:D40"/>
  <sheetViews>
    <sheetView workbookViewId="0">
      <selection activeCell="C12" sqref="C12"/>
    </sheetView>
  </sheetViews>
  <sheetFormatPr defaultRowHeight="14.4" x14ac:dyDescent="0.3"/>
  <cols>
    <col min="1" max="1" width="9.44140625" bestFit="1" customWidth="1"/>
    <col min="2" max="2" width="9" bestFit="1" customWidth="1"/>
    <col min="3" max="3" width="64.44140625" bestFit="1" customWidth="1"/>
    <col min="4" max="4" width="9.33203125" bestFit="1" customWidth="1"/>
  </cols>
  <sheetData>
    <row r="1" spans="1:4" ht="20.399999999999999" x14ac:dyDescent="0.3">
      <c r="A1" s="8" t="s">
        <v>33</v>
      </c>
      <c r="B1" s="8" t="s">
        <v>34</v>
      </c>
      <c r="C1" s="8" t="s">
        <v>35</v>
      </c>
      <c r="D1" s="9" t="s">
        <v>36</v>
      </c>
    </row>
    <row r="2" spans="1:4" x14ac:dyDescent="0.3">
      <c r="A2" s="10">
        <v>1582</v>
      </c>
      <c r="B2" s="10">
        <v>1582</v>
      </c>
      <c r="C2" s="10" t="s">
        <v>11</v>
      </c>
      <c r="D2" s="11">
        <v>72.56</v>
      </c>
    </row>
    <row r="3" spans="1:4" x14ac:dyDescent="0.3">
      <c r="A3" s="10">
        <v>1583</v>
      </c>
      <c r="B3" s="10">
        <v>1583</v>
      </c>
      <c r="C3" s="10" t="s">
        <v>10</v>
      </c>
      <c r="D3" s="11">
        <v>108.31</v>
      </c>
    </row>
    <row r="4" spans="1:4" x14ac:dyDescent="0.3">
      <c r="A4" s="10">
        <v>1874</v>
      </c>
      <c r="B4" s="10">
        <v>1874</v>
      </c>
      <c r="C4" s="10" t="s">
        <v>9</v>
      </c>
      <c r="D4" s="11">
        <v>108</v>
      </c>
    </row>
    <row r="5" spans="1:4" x14ac:dyDescent="0.3">
      <c r="A5" s="10">
        <v>1875</v>
      </c>
      <c r="B5" s="10">
        <v>1875</v>
      </c>
      <c r="C5" s="10" t="s">
        <v>8</v>
      </c>
      <c r="D5" s="11">
        <v>64.584999999999994</v>
      </c>
    </row>
    <row r="6" spans="1:4" x14ac:dyDescent="0.3">
      <c r="A6" s="10">
        <v>1876</v>
      </c>
      <c r="B6" s="10">
        <v>1876</v>
      </c>
      <c r="C6" s="10" t="s">
        <v>7</v>
      </c>
      <c r="D6" s="11">
        <v>0.9</v>
      </c>
    </row>
    <row r="7" spans="1:4" x14ac:dyDescent="0.3">
      <c r="A7" s="10">
        <v>1877</v>
      </c>
      <c r="B7" s="10">
        <v>1877</v>
      </c>
      <c r="C7" s="10" t="s">
        <v>3</v>
      </c>
      <c r="D7" s="11">
        <v>210</v>
      </c>
    </row>
    <row r="8" spans="1:4" x14ac:dyDescent="0.3">
      <c r="A8" s="10">
        <v>1878</v>
      </c>
      <c r="B8" s="10">
        <v>1878</v>
      </c>
      <c r="C8" s="10" t="s">
        <v>6</v>
      </c>
      <c r="D8" s="11">
        <v>192.57</v>
      </c>
    </row>
    <row r="9" spans="1:4" x14ac:dyDescent="0.3">
      <c r="A9" s="10">
        <v>1909</v>
      </c>
      <c r="B9" s="10">
        <v>1909</v>
      </c>
      <c r="C9" s="10" t="s">
        <v>5</v>
      </c>
      <c r="D9" s="11">
        <v>117.59</v>
      </c>
    </row>
    <row r="10" spans="1:4" x14ac:dyDescent="0.3">
      <c r="A10" s="10">
        <v>2004</v>
      </c>
      <c r="B10" s="10">
        <v>2004</v>
      </c>
      <c r="C10" s="10" t="s">
        <v>37</v>
      </c>
      <c r="D10" s="11">
        <v>30</v>
      </c>
    </row>
    <row r="11" spans="1:4" x14ac:dyDescent="0.3">
      <c r="A11" s="10">
        <v>2005</v>
      </c>
      <c r="B11" s="10">
        <v>2005</v>
      </c>
      <c r="C11" s="10" t="s">
        <v>38</v>
      </c>
      <c r="D11" s="11">
        <v>250</v>
      </c>
    </row>
    <row r="12" spans="1:4" x14ac:dyDescent="0.3">
      <c r="A12" s="10">
        <v>2006</v>
      </c>
      <c r="B12" s="10">
        <v>2006</v>
      </c>
      <c r="C12" s="10" t="s">
        <v>39</v>
      </c>
      <c r="D12" s="11">
        <v>250</v>
      </c>
    </row>
    <row r="13" spans="1:4" x14ac:dyDescent="0.3">
      <c r="A13" s="10">
        <v>2007</v>
      </c>
      <c r="B13" s="10">
        <v>2007</v>
      </c>
      <c r="C13" s="10" t="s">
        <v>40</v>
      </c>
      <c r="D13" s="11">
        <v>250</v>
      </c>
    </row>
    <row r="14" spans="1:4" x14ac:dyDescent="0.3">
      <c r="A14" s="10">
        <v>2009</v>
      </c>
      <c r="B14" s="10">
        <v>2009</v>
      </c>
      <c r="C14" s="10" t="s">
        <v>41</v>
      </c>
      <c r="D14" s="11">
        <v>250</v>
      </c>
    </row>
    <row r="15" spans="1:4" x14ac:dyDescent="0.3">
      <c r="A15" s="10">
        <v>2041</v>
      </c>
      <c r="B15" s="10">
        <v>2041</v>
      </c>
      <c r="C15" s="10" t="s">
        <v>4</v>
      </c>
      <c r="D15" s="11">
        <v>8</v>
      </c>
    </row>
    <row r="16" spans="1:4" x14ac:dyDescent="0.3">
      <c r="A16" s="10">
        <v>2065</v>
      </c>
      <c r="B16" s="10">
        <v>2065</v>
      </c>
      <c r="C16" s="10" t="s">
        <v>16</v>
      </c>
      <c r="D16" s="11">
        <v>250</v>
      </c>
    </row>
    <row r="17" spans="1:4" x14ac:dyDescent="0.3">
      <c r="A17" s="10">
        <v>2191</v>
      </c>
      <c r="B17" s="10">
        <v>2191</v>
      </c>
      <c r="C17" s="10" t="s">
        <v>24</v>
      </c>
      <c r="D17" s="11">
        <v>16.899999999999999</v>
      </c>
    </row>
    <row r="18" spans="1:4" x14ac:dyDescent="0.3">
      <c r="A18" s="10">
        <v>2192</v>
      </c>
      <c r="B18" s="10">
        <v>2192</v>
      </c>
      <c r="C18" s="10" t="s">
        <v>23</v>
      </c>
      <c r="D18" s="11">
        <v>17.600000000000001</v>
      </c>
    </row>
    <row r="19" spans="1:4" x14ac:dyDescent="0.3">
      <c r="A19" s="10">
        <v>32794</v>
      </c>
      <c r="B19" s="10">
        <v>32794</v>
      </c>
      <c r="C19" s="10" t="s">
        <v>22</v>
      </c>
      <c r="D19" s="11">
        <v>40.93</v>
      </c>
    </row>
    <row r="20" spans="1:4" x14ac:dyDescent="0.3">
      <c r="A20" s="10">
        <v>32804</v>
      </c>
      <c r="B20" s="10">
        <v>32804</v>
      </c>
      <c r="C20" s="10" t="s">
        <v>42</v>
      </c>
      <c r="D20" s="11">
        <v>50.65</v>
      </c>
    </row>
    <row r="21" spans="1:4" x14ac:dyDescent="0.3">
      <c r="A21" s="10">
        <v>32811</v>
      </c>
      <c r="B21" s="10">
        <v>32811</v>
      </c>
      <c r="C21" s="10" t="s">
        <v>21</v>
      </c>
      <c r="D21" s="11">
        <v>346.44555600000001</v>
      </c>
    </row>
    <row r="22" spans="1:4" x14ac:dyDescent="0.3">
      <c r="A22" s="10">
        <v>32814</v>
      </c>
      <c r="B22" s="10">
        <v>32814</v>
      </c>
      <c r="C22" s="10" t="s">
        <v>43</v>
      </c>
      <c r="D22" s="11">
        <v>0</v>
      </c>
    </row>
    <row r="23" spans="1:4" x14ac:dyDescent="0.3">
      <c r="A23" s="10">
        <v>32821</v>
      </c>
      <c r="B23" s="10">
        <v>32821</v>
      </c>
      <c r="C23" s="10" t="s">
        <v>20</v>
      </c>
      <c r="D23" s="11">
        <v>210.31</v>
      </c>
    </row>
    <row r="24" spans="1:4" x14ac:dyDescent="0.3">
      <c r="A24" s="10">
        <v>32827</v>
      </c>
      <c r="B24" s="10">
        <v>32827</v>
      </c>
      <c r="C24" s="10" t="s">
        <v>44</v>
      </c>
      <c r="D24" s="11">
        <v>112.76</v>
      </c>
    </row>
    <row r="25" spans="1:4" x14ac:dyDescent="0.3">
      <c r="A25" s="10">
        <v>32828</v>
      </c>
      <c r="B25" s="10">
        <v>32828</v>
      </c>
      <c r="C25" s="10" t="s">
        <v>19</v>
      </c>
      <c r="D25" s="11">
        <v>157.56</v>
      </c>
    </row>
    <row r="26" spans="1:4" x14ac:dyDescent="0.3">
      <c r="A26" s="10">
        <v>33393</v>
      </c>
      <c r="B26" s="10">
        <v>33393</v>
      </c>
      <c r="C26" s="10" t="s">
        <v>45</v>
      </c>
      <c r="D26" s="11">
        <v>0</v>
      </c>
    </row>
    <row r="27" spans="1:4" x14ac:dyDescent="0.3">
      <c r="A27" s="10">
        <v>33399</v>
      </c>
      <c r="B27" s="10">
        <v>33399</v>
      </c>
      <c r="C27" s="10" t="s">
        <v>18</v>
      </c>
      <c r="D27" s="11">
        <v>0</v>
      </c>
    </row>
    <row r="28" spans="1:4" x14ac:dyDescent="0.3">
      <c r="A28" s="10">
        <v>33408</v>
      </c>
      <c r="B28" s="10">
        <v>33408</v>
      </c>
      <c r="C28" s="10" t="s">
        <v>17</v>
      </c>
      <c r="D28" s="11">
        <v>112.76</v>
      </c>
    </row>
    <row r="29" spans="1:4" x14ac:dyDescent="0.3">
      <c r="A29" s="10">
        <v>42635</v>
      </c>
      <c r="B29" s="10">
        <v>42635</v>
      </c>
      <c r="C29" s="10" t="s">
        <v>25</v>
      </c>
      <c r="D29" s="12">
        <v>3309.2777000000001</v>
      </c>
    </row>
    <row r="30" spans="1:4" x14ac:dyDescent="0.3">
      <c r="A30" s="10">
        <v>42636</v>
      </c>
      <c r="B30" s="10">
        <v>42636</v>
      </c>
      <c r="C30" s="10" t="s">
        <v>26</v>
      </c>
      <c r="D30" s="12">
        <v>3725.811111</v>
      </c>
    </row>
    <row r="31" spans="1:4" x14ac:dyDescent="0.3">
      <c r="A31" s="10">
        <v>45292</v>
      </c>
      <c r="B31" s="10">
        <v>45292</v>
      </c>
      <c r="C31" s="10" t="s">
        <v>27</v>
      </c>
      <c r="D31" s="11">
        <v>90.466667000000001</v>
      </c>
    </row>
    <row r="32" spans="1:4" x14ac:dyDescent="0.3">
      <c r="A32" s="10">
        <v>46608</v>
      </c>
      <c r="B32" s="10">
        <v>46608</v>
      </c>
      <c r="C32" s="10" t="s">
        <v>2</v>
      </c>
      <c r="D32" s="11">
        <v>0</v>
      </c>
    </row>
    <row r="33" spans="1:4" x14ac:dyDescent="0.3">
      <c r="A33" s="10">
        <v>598</v>
      </c>
      <c r="B33" s="10">
        <v>598</v>
      </c>
      <c r="C33" s="10" t="s">
        <v>28</v>
      </c>
      <c r="D33" s="11">
        <v>16.96</v>
      </c>
    </row>
    <row r="34" spans="1:4" x14ac:dyDescent="0.3">
      <c r="A34" s="10">
        <v>702</v>
      </c>
      <c r="B34" s="10">
        <v>702</v>
      </c>
      <c r="C34" s="10" t="s">
        <v>29</v>
      </c>
      <c r="D34" s="11">
        <v>21.16</v>
      </c>
    </row>
    <row r="35" spans="1:4" x14ac:dyDescent="0.3">
      <c r="A35" s="10">
        <v>703</v>
      </c>
      <c r="B35" s="10">
        <v>703</v>
      </c>
      <c r="C35" s="10" t="s">
        <v>30</v>
      </c>
      <c r="D35" s="11">
        <v>33.340000000000003</v>
      </c>
    </row>
    <row r="36" spans="1:4" x14ac:dyDescent="0.3">
      <c r="A36" s="10">
        <v>704</v>
      </c>
      <c r="B36" s="10">
        <v>704</v>
      </c>
      <c r="C36" s="10" t="s">
        <v>12</v>
      </c>
      <c r="D36" s="11">
        <v>37.18</v>
      </c>
    </row>
    <row r="37" spans="1:4" x14ac:dyDescent="0.3">
      <c r="A37" s="10">
        <v>8356</v>
      </c>
      <c r="B37" s="10">
        <v>8356</v>
      </c>
      <c r="C37" s="10" t="s">
        <v>13</v>
      </c>
      <c r="D37" s="11">
        <v>108.9</v>
      </c>
    </row>
    <row r="38" spans="1:4" x14ac:dyDescent="0.3">
      <c r="A38" s="10">
        <v>8357</v>
      </c>
      <c r="B38" s="10">
        <v>8357</v>
      </c>
      <c r="C38" s="10" t="s">
        <v>14</v>
      </c>
      <c r="D38" s="11">
        <v>98.58</v>
      </c>
    </row>
    <row r="39" spans="1:4" x14ac:dyDescent="0.3">
      <c r="A39" s="10">
        <v>908</v>
      </c>
      <c r="B39" s="10">
        <v>908</v>
      </c>
      <c r="C39" s="10" t="s">
        <v>15</v>
      </c>
      <c r="D39" s="11">
        <v>67.180000000000007</v>
      </c>
    </row>
    <row r="40" spans="1:4" x14ac:dyDescent="0.3">
      <c r="A40" s="10">
        <v>9337</v>
      </c>
      <c r="B40" s="10">
        <v>9337</v>
      </c>
      <c r="C40" s="10" t="s">
        <v>31</v>
      </c>
      <c r="D40" s="11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Suprimentos 01</dc:creator>
  <cp:lastModifiedBy>Suprimentos 01</cp:lastModifiedBy>
  <dcterms:created xsi:type="dcterms:W3CDTF">2024-05-20T17:39:38Z</dcterms:created>
  <dcterms:modified xsi:type="dcterms:W3CDTF">2024-05-20T17:51:17Z</dcterms:modified>
</cp:coreProperties>
</file>